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63" windowHeight="906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<sst xmlns="http://schemas.openxmlformats.org/spreadsheetml/2006/main" count="106" uniqueCount="58">
  <si>
    <t>达人优秀学生奖学金初评名单</t>
  </si>
  <si>
    <t>名次</t>
  </si>
  <si>
    <t>姓名</t>
  </si>
  <si>
    <t>学号</t>
  </si>
  <si>
    <t>专业/班级</t>
  </si>
  <si>
    <t>基础性素质测评得分</t>
  </si>
  <si>
    <t>发展性素质测评得分</t>
  </si>
  <si>
    <t>素质测评得分</t>
  </si>
  <si>
    <t>平均学分绩点</t>
  </si>
  <si>
    <t>学业能力测评得分</t>
  </si>
  <si>
    <t>测评总成绩</t>
  </si>
  <si>
    <t>备注</t>
  </si>
  <si>
    <r>
      <t>1</t>
    </r>
    <r>
      <rPr>
        <sz val="12"/>
        <rFont val="宋体"/>
        <family val="0"/>
      </rPr>
      <t>8达人中文班</t>
    </r>
  </si>
  <si>
    <t>4.47</t>
  </si>
  <si>
    <t>一等奖</t>
  </si>
  <si>
    <t>3.93</t>
  </si>
  <si>
    <t>二等奖</t>
  </si>
  <si>
    <t>3.90</t>
  </si>
  <si>
    <t>3.88</t>
  </si>
  <si>
    <t>三等奖</t>
  </si>
  <si>
    <t>3.86</t>
  </si>
  <si>
    <t>3.76</t>
  </si>
  <si>
    <t>3.72</t>
  </si>
  <si>
    <t>3.73</t>
  </si>
  <si>
    <t>张至嘉</t>
  </si>
  <si>
    <t>181021200</t>
  </si>
  <si>
    <t>达人18英语班</t>
  </si>
  <si>
    <t>3.97</t>
  </si>
  <si>
    <t>洪妍铭</t>
  </si>
  <si>
    <t>3.85</t>
  </si>
  <si>
    <t>林丽珊</t>
  </si>
  <si>
    <t>3.63</t>
  </si>
  <si>
    <t>吴嘉颖</t>
  </si>
  <si>
    <t>3.94</t>
  </si>
  <si>
    <t>罗启铭</t>
  </si>
  <si>
    <t>3.83</t>
  </si>
  <si>
    <t>杨阳</t>
  </si>
  <si>
    <t>李健平</t>
  </si>
  <si>
    <t>3.82</t>
  </si>
  <si>
    <t>郑赏月</t>
  </si>
  <si>
    <t>3.50</t>
  </si>
  <si>
    <t>赖小燕</t>
  </si>
  <si>
    <t>18达人公管班公共关系</t>
  </si>
  <si>
    <t>黄丽蓓</t>
  </si>
  <si>
    <t>林秋绮</t>
  </si>
  <si>
    <t>3.42</t>
  </si>
  <si>
    <t>李少瑜</t>
  </si>
  <si>
    <t>邝珺</t>
  </si>
  <si>
    <t>3.32</t>
  </si>
  <si>
    <t>曹婉颖</t>
  </si>
  <si>
    <t>18达人公管班行政管理</t>
  </si>
  <si>
    <t>3.61</t>
  </si>
  <si>
    <t>陈浩辉</t>
  </si>
  <si>
    <t>3.84</t>
  </si>
  <si>
    <t>詹紫玲</t>
  </si>
  <si>
    <t>3.66</t>
  </si>
  <si>
    <t>邹舒韵</t>
  </si>
  <si>
    <t>3.59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</si>
</sst>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5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 vertical="center"/>
      <protection/>
    </xf>
    <xf numFmtId="0" fontId="28" fillId="0" borderId="3" applyNumberFormat="0" applyFill="0" applyAlignment="0" applyProtection="0"/>
    <xf numFmtId="0" fontId="5" fillId="0" borderId="0">
      <alignment vertical="center"/>
      <protection/>
    </xf>
    <xf numFmtId="0" fontId="29" fillId="0" borderId="4" applyNumberFormat="0" applyFill="0" applyAlignment="0" applyProtection="0"/>
    <xf numFmtId="0" fontId="4" fillId="9" borderId="0" applyNumberFormat="0" applyBorder="0" applyAlignment="0" applyProtection="0"/>
    <xf numFmtId="0" fontId="26" fillId="0" borderId="5" applyNumberFormat="0" applyFill="0" applyAlignment="0" applyProtection="0"/>
    <xf numFmtId="0" fontId="4" fillId="10" borderId="0" applyNumberFormat="0" applyBorder="0" applyAlignment="0" applyProtection="0"/>
    <xf numFmtId="0" fontId="30" fillId="11" borderId="6" applyNumberFormat="0" applyAlignment="0" applyProtection="0"/>
    <xf numFmtId="0" fontId="31" fillId="11" borderId="1" applyNumberFormat="0" applyAlignment="0" applyProtection="0"/>
    <xf numFmtId="0" fontId="11" fillId="12" borderId="7" applyNumberFormat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32" fillId="0" borderId="8" applyNumberFormat="0" applyFill="0" applyAlignment="0" applyProtection="0"/>
    <xf numFmtId="0" fontId="18" fillId="0" borderId="9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0" fillId="0" borderId="0">
      <alignment/>
      <protection/>
    </xf>
    <xf numFmtId="0" fontId="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32" borderId="0" applyNumberFormat="0" applyBorder="0" applyAlignment="0" applyProtection="0"/>
    <xf numFmtId="0" fontId="0" fillId="0" borderId="0" applyProtection="0">
      <alignment/>
    </xf>
    <xf numFmtId="0" fontId="5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/>
    </xf>
    <xf numFmtId="0" fontId="1" fillId="33" borderId="15" xfId="0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176" fontId="0" fillId="33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176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8 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9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a0ac29i14y3y21\FileStorage\File\2020-09\&#32508;&#27979;&#23567;&#32452;&#21517;&#2133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360zip$Temp\360$0\&#38468;&#20214;4&#23398;&#29983;&#32508;&#21512;&#27979;&#35780;&#25104;&#32489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 t="str">
            <v>罗佩琳</v>
          </cell>
          <cell r="C4">
            <v>181011132</v>
          </cell>
        </row>
        <row r="5">
          <cell r="B5" t="str">
            <v>沈惠</v>
          </cell>
          <cell r="C5">
            <v>181011073</v>
          </cell>
        </row>
        <row r="6">
          <cell r="B6" t="str">
            <v>梁汝汝</v>
          </cell>
          <cell r="C6">
            <v>181043059</v>
          </cell>
        </row>
        <row r="7">
          <cell r="B7" t="str">
            <v>骆观艳</v>
          </cell>
          <cell r="C7">
            <v>181011235</v>
          </cell>
        </row>
        <row r="8">
          <cell r="B8" t="str">
            <v>饶萍萍</v>
          </cell>
          <cell r="C8">
            <v>181011230</v>
          </cell>
        </row>
        <row r="10">
          <cell r="B10" t="str">
            <v>江雨晴</v>
          </cell>
          <cell r="C10">
            <v>181011074</v>
          </cell>
        </row>
        <row r="22">
          <cell r="B22" t="str">
            <v>黎俊辉</v>
          </cell>
          <cell r="C22">
            <v>181011208</v>
          </cell>
        </row>
        <row r="32">
          <cell r="B32" t="str">
            <v>黄麟</v>
          </cell>
          <cell r="C32">
            <v>181011199</v>
          </cell>
        </row>
        <row r="40">
          <cell r="B40" t="str">
            <v>黄一心</v>
          </cell>
          <cell r="C40">
            <v>181011038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59.5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90" zoomScaleNormal="90" workbookViewId="0" topLeftCell="A13">
      <selection activeCell="H3" sqref="H3"/>
    </sheetView>
  </sheetViews>
  <sheetFormatPr defaultColWidth="8.625" defaultRowHeight="19.5" customHeight="1"/>
  <cols>
    <col min="1" max="1" width="9.875" style="0" customWidth="1"/>
    <col min="2" max="2" width="9.50390625" style="0" bestFit="1" customWidth="1"/>
    <col min="3" max="3" width="10.50390625" style="0" bestFit="1" customWidth="1"/>
    <col min="4" max="4" width="15.25390625" style="0" customWidth="1"/>
    <col min="5" max="5" width="10.25390625" style="0" customWidth="1"/>
    <col min="6" max="6" width="9.125" style="0" customWidth="1"/>
    <col min="7" max="7" width="9.50390625" style="0" customWidth="1"/>
    <col min="8" max="8" width="10.625" style="0" customWidth="1"/>
    <col min="9" max="9" width="11.25390625" style="2" customWidth="1"/>
    <col min="10" max="10" width="8.00390625" style="2" customWidth="1"/>
    <col min="11" max="11" width="10.625" style="0" customWidth="1"/>
  </cols>
  <sheetData>
    <row r="1" spans="1:1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24" t="s">
        <v>11</v>
      </c>
    </row>
    <row r="3" spans="1:11" ht="19.5" customHeight="1">
      <c r="A3" s="7">
        <v>1</v>
      </c>
      <c r="B3" s="8" t="str">
        <f>'[1]Sheet1'!B40</f>
        <v>黄一心</v>
      </c>
      <c r="C3" s="8">
        <f>'[1]Sheet1'!C40</f>
        <v>181011038</v>
      </c>
      <c r="D3" s="9" t="s">
        <v>12</v>
      </c>
      <c r="E3" s="10">
        <v>56.5</v>
      </c>
      <c r="F3" s="10">
        <v>16</v>
      </c>
      <c r="G3" s="9">
        <f aca="true" t="shared" si="0" ref="G3:G11">SUM(E3:F3)</f>
        <v>72.5</v>
      </c>
      <c r="H3" s="11" t="s">
        <v>13</v>
      </c>
      <c r="I3" s="11">
        <f aca="true" t="shared" si="1" ref="I3:I11">H3*10+50</f>
        <v>94.69999999999999</v>
      </c>
      <c r="J3" s="25">
        <f aca="true" t="shared" si="2" ref="J3:J11">G3*0.15+I3*0.85</f>
        <v>91.36999999999999</v>
      </c>
      <c r="K3" s="26" t="s">
        <v>14</v>
      </c>
    </row>
    <row r="4" spans="1:11" ht="19.5" customHeight="1">
      <c r="A4" s="7">
        <v>2</v>
      </c>
      <c r="B4" s="10" t="str">
        <f>'[1]Sheet1'!B7</f>
        <v>骆观艳</v>
      </c>
      <c r="C4" s="9">
        <f>'[1]Sheet1'!C7</f>
        <v>181011235</v>
      </c>
      <c r="D4" s="9" t="s">
        <v>12</v>
      </c>
      <c r="E4" s="10">
        <v>59</v>
      </c>
      <c r="F4" s="10">
        <v>25.5</v>
      </c>
      <c r="G4" s="9">
        <f t="shared" si="0"/>
        <v>84.5</v>
      </c>
      <c r="H4" s="11" t="s">
        <v>15</v>
      </c>
      <c r="I4" s="11">
        <f t="shared" si="1"/>
        <v>89.30000000000001</v>
      </c>
      <c r="J4" s="25">
        <f t="shared" si="2"/>
        <v>88.58</v>
      </c>
      <c r="K4" s="27" t="s">
        <v>16</v>
      </c>
    </row>
    <row r="5" spans="1:11" ht="19.5" customHeight="1">
      <c r="A5" s="7">
        <v>3</v>
      </c>
      <c r="B5" s="10" t="str">
        <f>'[1]Sheet1'!B5</f>
        <v>沈惠</v>
      </c>
      <c r="C5" s="9">
        <f>'[1]Sheet1'!C5</f>
        <v>181011073</v>
      </c>
      <c r="D5" s="9" t="s">
        <v>12</v>
      </c>
      <c r="E5" s="10">
        <v>60</v>
      </c>
      <c r="F5" s="10">
        <v>19.6</v>
      </c>
      <c r="G5" s="9">
        <f t="shared" si="0"/>
        <v>79.6</v>
      </c>
      <c r="H5" s="11" t="s">
        <v>17</v>
      </c>
      <c r="I5" s="11">
        <f t="shared" si="1"/>
        <v>89</v>
      </c>
      <c r="J5" s="25">
        <f t="shared" si="2"/>
        <v>87.58999999999999</v>
      </c>
      <c r="K5" s="27" t="s">
        <v>16</v>
      </c>
    </row>
    <row r="6" spans="1:11" ht="19.5" customHeight="1">
      <c r="A6" s="7">
        <v>4</v>
      </c>
      <c r="B6" s="9" t="str">
        <f>'[1]Sheet1'!B4</f>
        <v>罗佩琳</v>
      </c>
      <c r="C6" s="9">
        <f>'[1]Sheet1'!C4</f>
        <v>181011132</v>
      </c>
      <c r="D6" s="9" t="s">
        <v>12</v>
      </c>
      <c r="E6" s="9">
        <v>60</v>
      </c>
      <c r="F6" s="9">
        <v>13.8</v>
      </c>
      <c r="G6" s="9">
        <f t="shared" si="0"/>
        <v>73.8</v>
      </c>
      <c r="H6" s="11" t="s">
        <v>18</v>
      </c>
      <c r="I6" s="11">
        <f t="shared" si="1"/>
        <v>88.8</v>
      </c>
      <c r="J6" s="25">
        <f t="shared" si="2"/>
        <v>86.54999999999998</v>
      </c>
      <c r="K6" s="28" t="s">
        <v>19</v>
      </c>
    </row>
    <row r="7" spans="1:11" ht="19.5" customHeight="1">
      <c r="A7" s="7">
        <v>5</v>
      </c>
      <c r="B7" s="10" t="str">
        <f>'[1]Sheet1'!B32</f>
        <v>黄麟</v>
      </c>
      <c r="C7" s="9">
        <f>'[1]Sheet1'!C32</f>
        <v>181011199</v>
      </c>
      <c r="D7" s="9" t="s">
        <v>12</v>
      </c>
      <c r="E7" s="10">
        <v>59.5</v>
      </c>
      <c r="F7" s="10">
        <v>12.5</v>
      </c>
      <c r="G7" s="9">
        <f t="shared" si="0"/>
        <v>72</v>
      </c>
      <c r="H7" s="11" t="s">
        <v>20</v>
      </c>
      <c r="I7" s="11">
        <f t="shared" si="1"/>
        <v>88.6</v>
      </c>
      <c r="J7" s="25">
        <f t="shared" si="2"/>
        <v>86.10999999999999</v>
      </c>
      <c r="K7" s="28" t="s">
        <v>19</v>
      </c>
    </row>
    <row r="8" spans="1:11" ht="19.5" customHeight="1">
      <c r="A8" s="7">
        <v>6</v>
      </c>
      <c r="B8" s="10" t="str">
        <f>'[1]Sheet1'!B6</f>
        <v>梁汝汝</v>
      </c>
      <c r="C8" s="9">
        <f>'[1]Sheet1'!C6</f>
        <v>181043059</v>
      </c>
      <c r="D8" s="9" t="s">
        <v>12</v>
      </c>
      <c r="E8" s="10">
        <v>59.5</v>
      </c>
      <c r="F8" s="10">
        <v>12.25</v>
      </c>
      <c r="G8" s="9">
        <f t="shared" si="0"/>
        <v>71.75</v>
      </c>
      <c r="H8" s="11" t="s">
        <v>21</v>
      </c>
      <c r="I8" s="11">
        <f t="shared" si="1"/>
        <v>87.6</v>
      </c>
      <c r="J8" s="25">
        <f t="shared" si="2"/>
        <v>85.2225</v>
      </c>
      <c r="K8" s="28" t="s">
        <v>19</v>
      </c>
    </row>
    <row r="9" spans="1:11" ht="19.5" customHeight="1">
      <c r="A9" s="7">
        <v>7</v>
      </c>
      <c r="B9" s="10" t="str">
        <f>'[1]Sheet1'!B10</f>
        <v>江雨晴</v>
      </c>
      <c r="C9" s="9">
        <f>'[1]Sheet1'!C10</f>
        <v>181011074</v>
      </c>
      <c r="D9" s="9" t="s">
        <v>12</v>
      </c>
      <c r="E9" s="10">
        <f>'[2]Sheet1'!E6</f>
        <v>59.5</v>
      </c>
      <c r="F9" s="10">
        <v>12.85</v>
      </c>
      <c r="G9" s="9">
        <f t="shared" si="0"/>
        <v>72.35</v>
      </c>
      <c r="H9" s="11" t="s">
        <v>22</v>
      </c>
      <c r="I9" s="11">
        <f t="shared" si="1"/>
        <v>87.2</v>
      </c>
      <c r="J9" s="25">
        <f t="shared" si="2"/>
        <v>84.9725</v>
      </c>
      <c r="K9" s="28" t="s">
        <v>19</v>
      </c>
    </row>
    <row r="10" spans="1:11" ht="19.5" customHeight="1">
      <c r="A10" s="7">
        <v>8</v>
      </c>
      <c r="B10" s="10" t="str">
        <f>'[1]Sheet1'!B22</f>
        <v>黎俊辉</v>
      </c>
      <c r="C10" s="9">
        <f>'[1]Sheet1'!C22</f>
        <v>181011208</v>
      </c>
      <c r="D10" s="9" t="s">
        <v>12</v>
      </c>
      <c r="E10" s="10">
        <v>60</v>
      </c>
      <c r="F10" s="10">
        <v>10.8</v>
      </c>
      <c r="G10" s="9">
        <f t="shared" si="0"/>
        <v>70.8</v>
      </c>
      <c r="H10" s="11" t="s">
        <v>23</v>
      </c>
      <c r="I10" s="11">
        <f t="shared" si="1"/>
        <v>87.3</v>
      </c>
      <c r="J10" s="25">
        <f t="shared" si="2"/>
        <v>84.825</v>
      </c>
      <c r="K10" s="28" t="s">
        <v>19</v>
      </c>
    </row>
    <row r="11" spans="1:11" ht="19.5" customHeight="1">
      <c r="A11" s="7">
        <v>9</v>
      </c>
      <c r="B11" s="10" t="str">
        <f>'[1]Sheet1'!B8</f>
        <v>饶萍萍</v>
      </c>
      <c r="C11" s="9">
        <f>'[1]Sheet1'!C8</f>
        <v>181011230</v>
      </c>
      <c r="D11" s="9" t="s">
        <v>12</v>
      </c>
      <c r="E11" s="10">
        <v>59</v>
      </c>
      <c r="F11" s="10">
        <v>3.6</v>
      </c>
      <c r="G11" s="9">
        <f t="shared" si="0"/>
        <v>62.6</v>
      </c>
      <c r="H11" s="11" t="s">
        <v>20</v>
      </c>
      <c r="I11" s="11">
        <f t="shared" si="1"/>
        <v>88.6</v>
      </c>
      <c r="J11" s="25">
        <f t="shared" si="2"/>
        <v>84.69999999999999</v>
      </c>
      <c r="K11" s="28" t="s">
        <v>19</v>
      </c>
    </row>
    <row r="12" spans="1:11" ht="19.5" customHeight="1">
      <c r="A12" s="7"/>
      <c r="B12" s="10"/>
      <c r="C12" s="9"/>
      <c r="D12" s="9"/>
      <c r="E12" s="10"/>
      <c r="F12" s="10"/>
      <c r="G12" s="9"/>
      <c r="H12" s="11"/>
      <c r="I12" s="11"/>
      <c r="J12" s="25"/>
      <c r="K12" s="27"/>
    </row>
    <row r="13" spans="1:11" ht="19.5" customHeight="1">
      <c r="A13" s="12">
        <v>1</v>
      </c>
      <c r="B13" s="11" t="s">
        <v>24</v>
      </c>
      <c r="C13" s="11" t="s">
        <v>25</v>
      </c>
      <c r="D13" s="9" t="s">
        <v>26</v>
      </c>
      <c r="E13" s="8">
        <v>57</v>
      </c>
      <c r="F13" s="8">
        <v>20</v>
      </c>
      <c r="G13" s="9">
        <v>77</v>
      </c>
      <c r="H13" s="11" t="s">
        <v>27</v>
      </c>
      <c r="I13" s="11">
        <v>89.7</v>
      </c>
      <c r="J13" s="25">
        <v>87.795</v>
      </c>
      <c r="K13" s="29" t="s">
        <v>14</v>
      </c>
    </row>
    <row r="14" spans="1:11" ht="19.5" customHeight="1">
      <c r="A14" s="7">
        <v>2</v>
      </c>
      <c r="B14" s="10" t="s">
        <v>28</v>
      </c>
      <c r="C14" s="9">
        <v>181021192</v>
      </c>
      <c r="D14" s="9" t="s">
        <v>26</v>
      </c>
      <c r="E14" s="10">
        <v>57.5</v>
      </c>
      <c r="F14" s="10">
        <v>24.25</v>
      </c>
      <c r="G14" s="9">
        <v>81.75</v>
      </c>
      <c r="H14" s="11" t="s">
        <v>29</v>
      </c>
      <c r="I14" s="11">
        <v>88.5</v>
      </c>
      <c r="J14" s="25">
        <v>87.4875</v>
      </c>
      <c r="K14" s="27" t="s">
        <v>16</v>
      </c>
    </row>
    <row r="15" spans="1:11" ht="19.5" customHeight="1">
      <c r="A15" s="13">
        <v>3</v>
      </c>
      <c r="B15" s="10" t="s">
        <v>30</v>
      </c>
      <c r="C15" s="9">
        <v>181021263</v>
      </c>
      <c r="D15" s="9" t="s">
        <v>26</v>
      </c>
      <c r="E15" s="10">
        <v>58</v>
      </c>
      <c r="F15" s="10">
        <v>32.25</v>
      </c>
      <c r="G15" s="9">
        <v>90.25</v>
      </c>
      <c r="H15" s="11" t="s">
        <v>31</v>
      </c>
      <c r="I15" s="11">
        <v>86.3</v>
      </c>
      <c r="J15" s="25">
        <v>86.89249999999998</v>
      </c>
      <c r="K15" s="27" t="s">
        <v>16</v>
      </c>
    </row>
    <row r="16" spans="1:11" ht="19.5" customHeight="1">
      <c r="A16" s="7">
        <v>4</v>
      </c>
      <c r="B16" s="10" t="s">
        <v>32</v>
      </c>
      <c r="C16" s="9">
        <v>181021040</v>
      </c>
      <c r="D16" s="9" t="s">
        <v>26</v>
      </c>
      <c r="E16" s="10">
        <v>57.5</v>
      </c>
      <c r="F16" s="10">
        <v>12.05</v>
      </c>
      <c r="G16" s="9">
        <v>69.55</v>
      </c>
      <c r="H16" s="11" t="s">
        <v>33</v>
      </c>
      <c r="I16" s="11">
        <v>89.4</v>
      </c>
      <c r="J16" s="25">
        <v>86.42250000000001</v>
      </c>
      <c r="K16" s="27" t="s">
        <v>19</v>
      </c>
    </row>
    <row r="17" spans="1:11" ht="19.5" customHeight="1">
      <c r="A17" s="13">
        <v>5</v>
      </c>
      <c r="B17" s="10" t="s">
        <v>34</v>
      </c>
      <c r="C17" s="9">
        <v>181021178</v>
      </c>
      <c r="D17" s="9" t="s">
        <v>26</v>
      </c>
      <c r="E17" s="10">
        <v>58.5</v>
      </c>
      <c r="F17" s="10">
        <v>16</v>
      </c>
      <c r="G17" s="9">
        <v>74.5</v>
      </c>
      <c r="H17" s="11" t="s">
        <v>35</v>
      </c>
      <c r="I17" s="11">
        <v>88.3</v>
      </c>
      <c r="J17" s="25">
        <v>86.22999999999999</v>
      </c>
      <c r="K17" s="27" t="s">
        <v>19</v>
      </c>
    </row>
    <row r="18" spans="1:11" ht="19.5" customHeight="1">
      <c r="A18" s="7">
        <v>6</v>
      </c>
      <c r="B18" s="10" t="s">
        <v>36</v>
      </c>
      <c r="C18" s="9">
        <v>181021095</v>
      </c>
      <c r="D18" s="9" t="s">
        <v>26</v>
      </c>
      <c r="E18" s="10">
        <v>57</v>
      </c>
      <c r="F18" s="10">
        <v>14.5</v>
      </c>
      <c r="G18" s="9">
        <v>71.5</v>
      </c>
      <c r="H18" s="11" t="s">
        <v>20</v>
      </c>
      <c r="I18" s="11">
        <v>88.6</v>
      </c>
      <c r="J18" s="25">
        <v>86.03499999999998</v>
      </c>
      <c r="K18" s="27" t="s">
        <v>19</v>
      </c>
    </row>
    <row r="19" spans="1:11" ht="19.5" customHeight="1">
      <c r="A19" s="13">
        <v>7</v>
      </c>
      <c r="B19" s="10" t="s">
        <v>37</v>
      </c>
      <c r="C19" s="9">
        <v>181021098</v>
      </c>
      <c r="D19" s="9" t="s">
        <v>26</v>
      </c>
      <c r="E19" s="10">
        <v>57</v>
      </c>
      <c r="F19" s="10">
        <v>14.75</v>
      </c>
      <c r="G19" s="9">
        <v>71.75</v>
      </c>
      <c r="H19" s="11" t="s">
        <v>38</v>
      </c>
      <c r="I19" s="11">
        <v>88.19999999999999</v>
      </c>
      <c r="J19" s="25">
        <v>85.73249999999999</v>
      </c>
      <c r="K19" s="27" t="s">
        <v>19</v>
      </c>
    </row>
    <row r="20" spans="1:11" ht="19.5" customHeight="1">
      <c r="A20" s="7">
        <v>8</v>
      </c>
      <c r="B20" s="10" t="s">
        <v>39</v>
      </c>
      <c r="C20" s="9">
        <v>181021276</v>
      </c>
      <c r="D20" s="9" t="s">
        <v>26</v>
      </c>
      <c r="E20" s="10">
        <v>59</v>
      </c>
      <c r="F20" s="10">
        <v>29.75</v>
      </c>
      <c r="G20" s="9">
        <v>88.75</v>
      </c>
      <c r="H20" s="11" t="s">
        <v>40</v>
      </c>
      <c r="I20" s="11">
        <v>85</v>
      </c>
      <c r="J20" s="25">
        <v>85.5625</v>
      </c>
      <c r="K20" s="27" t="s">
        <v>19</v>
      </c>
    </row>
    <row r="21" spans="1:11" ht="18" customHeight="1">
      <c r="A21" s="12"/>
      <c r="B21" s="10"/>
      <c r="C21" s="9"/>
      <c r="D21" s="9"/>
      <c r="E21" s="9"/>
      <c r="F21" s="9"/>
      <c r="G21" s="9"/>
      <c r="H21" s="11"/>
      <c r="I21" s="11"/>
      <c r="J21" s="25"/>
      <c r="K21" s="27"/>
    </row>
    <row r="22" spans="1:16" ht="18" customHeight="1">
      <c r="A22" s="7">
        <v>1</v>
      </c>
      <c r="B22" s="10" t="s">
        <v>41</v>
      </c>
      <c r="C22" s="9">
        <v>181052020</v>
      </c>
      <c r="D22" s="9" t="s">
        <v>42</v>
      </c>
      <c r="E22" s="9">
        <v>60</v>
      </c>
      <c r="F22" s="10">
        <v>24.5</v>
      </c>
      <c r="G22" s="9">
        <f>SUM(E22:F22)</f>
        <v>84.5</v>
      </c>
      <c r="H22" s="14" t="s">
        <v>23</v>
      </c>
      <c r="I22" s="11">
        <f>H22*10+50</f>
        <v>87.3</v>
      </c>
      <c r="J22" s="30">
        <f>G22*0.15+I22*0.85</f>
        <v>86.88</v>
      </c>
      <c r="K22" s="27" t="s">
        <v>14</v>
      </c>
      <c r="L22" s="31"/>
      <c r="M22" s="32"/>
      <c r="N22" s="32"/>
      <c r="O22" s="32"/>
      <c r="P22" s="32"/>
    </row>
    <row r="23" spans="1:16" ht="18" customHeight="1">
      <c r="A23" s="7">
        <v>2</v>
      </c>
      <c r="B23" s="15" t="s">
        <v>43</v>
      </c>
      <c r="C23" s="9">
        <v>181052022</v>
      </c>
      <c r="D23" s="9" t="s">
        <v>42</v>
      </c>
      <c r="E23" s="9">
        <v>60</v>
      </c>
      <c r="F23" s="9">
        <v>10.5</v>
      </c>
      <c r="G23" s="9">
        <f>SUM(E23:F23)</f>
        <v>70.5</v>
      </c>
      <c r="H23" s="14">
        <v>3.56</v>
      </c>
      <c r="I23" s="11">
        <f>H23*10+50</f>
        <v>85.6</v>
      </c>
      <c r="J23" s="30">
        <f>G23*0.15+I23*0.85</f>
        <v>83.335</v>
      </c>
      <c r="K23" s="28" t="s">
        <v>16</v>
      </c>
      <c r="L23" s="31"/>
      <c r="M23" s="32"/>
      <c r="N23" s="32"/>
      <c r="O23" s="32"/>
      <c r="P23" s="32"/>
    </row>
    <row r="24" spans="1:12" ht="18" customHeight="1">
      <c r="A24" s="7">
        <v>3</v>
      </c>
      <c r="B24" s="10" t="s">
        <v>44</v>
      </c>
      <c r="C24" s="9">
        <v>181052054</v>
      </c>
      <c r="D24" s="9" t="s">
        <v>42</v>
      </c>
      <c r="E24" s="10">
        <v>60</v>
      </c>
      <c r="F24" s="10">
        <v>17.75</v>
      </c>
      <c r="G24" s="9">
        <f>SUM(E24:F24)</f>
        <v>77.75</v>
      </c>
      <c r="H24" s="14" t="s">
        <v>45</v>
      </c>
      <c r="I24" s="11">
        <f>H24*10+50</f>
        <v>84.2</v>
      </c>
      <c r="J24" s="30">
        <f>G24*0.15+I24*0.85</f>
        <v>83.2325</v>
      </c>
      <c r="K24" s="27" t="s">
        <v>19</v>
      </c>
      <c r="L24" s="31"/>
    </row>
    <row r="25" spans="1:16" ht="18" customHeight="1">
      <c r="A25" s="7">
        <v>4</v>
      </c>
      <c r="B25" s="9" t="s">
        <v>46</v>
      </c>
      <c r="C25" s="9">
        <v>181052046</v>
      </c>
      <c r="D25" s="9" t="s">
        <v>42</v>
      </c>
      <c r="E25" s="9">
        <v>60</v>
      </c>
      <c r="F25" s="9">
        <v>11.5</v>
      </c>
      <c r="G25" s="9">
        <f>SUM(E25:F25)</f>
        <v>71.5</v>
      </c>
      <c r="H25" s="14">
        <v>3.46</v>
      </c>
      <c r="I25" s="11">
        <f>H25*10+50</f>
        <v>84.6</v>
      </c>
      <c r="J25" s="30">
        <f>G25*0.15+I25*0.85</f>
        <v>82.63499999999999</v>
      </c>
      <c r="K25" s="27" t="s">
        <v>19</v>
      </c>
      <c r="L25" s="31"/>
      <c r="M25" s="32"/>
      <c r="N25" s="32"/>
      <c r="O25" s="32"/>
      <c r="P25" s="32"/>
    </row>
    <row r="26" spans="1:17" ht="15">
      <c r="A26" s="16">
        <v>5</v>
      </c>
      <c r="B26" s="17" t="s">
        <v>47</v>
      </c>
      <c r="C26" s="18">
        <v>181052008</v>
      </c>
      <c r="D26" s="9" t="s">
        <v>42</v>
      </c>
      <c r="E26" s="17">
        <v>60</v>
      </c>
      <c r="F26" s="17">
        <v>18.5</v>
      </c>
      <c r="G26" s="18">
        <v>78.5</v>
      </c>
      <c r="H26" s="19" t="s">
        <v>48</v>
      </c>
      <c r="I26" s="33">
        <v>83.2</v>
      </c>
      <c r="J26" s="34">
        <v>82.495</v>
      </c>
      <c r="K26" s="35" t="s">
        <v>19</v>
      </c>
      <c r="L26" s="36"/>
      <c r="M26" s="36"/>
      <c r="N26" s="36"/>
      <c r="O26" s="36"/>
      <c r="P26" s="36"/>
      <c r="Q26" s="36"/>
    </row>
    <row r="27" spans="1:11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2" ht="18" customHeight="1">
      <c r="A28" s="7">
        <v>1</v>
      </c>
      <c r="B28" s="9" t="s">
        <v>49</v>
      </c>
      <c r="C28" s="9">
        <v>181051005</v>
      </c>
      <c r="D28" s="9" t="s">
        <v>50</v>
      </c>
      <c r="E28" s="9">
        <v>60</v>
      </c>
      <c r="F28" s="21">
        <v>20.25</v>
      </c>
      <c r="G28" s="9">
        <f>SUM(E28:F28)</f>
        <v>80.25</v>
      </c>
      <c r="H28" s="14" t="s">
        <v>51</v>
      </c>
      <c r="I28" s="11">
        <f>H28*10+50</f>
        <v>86.1</v>
      </c>
      <c r="J28" s="30">
        <f>G28*0.15+I28*0.85</f>
        <v>85.22249999999998</v>
      </c>
      <c r="K28" s="27" t="s">
        <v>14</v>
      </c>
      <c r="L28" s="31"/>
    </row>
    <row r="29" spans="1:12" ht="18" customHeight="1">
      <c r="A29" s="7">
        <v>2</v>
      </c>
      <c r="B29" s="9" t="s">
        <v>52</v>
      </c>
      <c r="C29" s="9">
        <v>181051077</v>
      </c>
      <c r="D29" s="9" t="s">
        <v>50</v>
      </c>
      <c r="E29" s="9">
        <v>60</v>
      </c>
      <c r="F29" s="9">
        <v>6.5</v>
      </c>
      <c r="G29" s="9">
        <f>SUM(E29:F29)</f>
        <v>66.5</v>
      </c>
      <c r="H29" s="14" t="s">
        <v>53</v>
      </c>
      <c r="I29" s="11">
        <f>H29*10+50</f>
        <v>88.4</v>
      </c>
      <c r="J29" s="30">
        <f>G29*0.15+I29*0.85</f>
        <v>85.115</v>
      </c>
      <c r="K29" s="27" t="s">
        <v>16</v>
      </c>
      <c r="L29" s="31"/>
    </row>
    <row r="30" spans="1:12" ht="18" customHeight="1">
      <c r="A30" s="7">
        <v>3</v>
      </c>
      <c r="B30" s="9" t="s">
        <v>54</v>
      </c>
      <c r="C30" s="9">
        <v>181051071</v>
      </c>
      <c r="D30" s="9" t="s">
        <v>50</v>
      </c>
      <c r="E30" s="9">
        <v>60</v>
      </c>
      <c r="F30" s="9">
        <v>12</v>
      </c>
      <c r="G30" s="9">
        <f>SUM(E30:F30)</f>
        <v>72</v>
      </c>
      <c r="H30" s="14" t="s">
        <v>55</v>
      </c>
      <c r="I30" s="11">
        <f>H30*10+50</f>
        <v>86.6</v>
      </c>
      <c r="J30" s="30">
        <f>G30*0.15+I30*0.85</f>
        <v>84.41</v>
      </c>
      <c r="K30" s="27" t="s">
        <v>19</v>
      </c>
      <c r="L30" s="31"/>
    </row>
    <row r="31" spans="1:16" ht="18" customHeight="1">
      <c r="A31" s="7">
        <v>4</v>
      </c>
      <c r="B31" s="9" t="s">
        <v>56</v>
      </c>
      <c r="C31" s="9">
        <v>181051053</v>
      </c>
      <c r="D31" s="9" t="s">
        <v>50</v>
      </c>
      <c r="E31" s="9">
        <v>60</v>
      </c>
      <c r="F31" s="9">
        <v>10</v>
      </c>
      <c r="G31" s="9">
        <f>SUM(E31:F31)</f>
        <v>70</v>
      </c>
      <c r="H31" s="14" t="s">
        <v>57</v>
      </c>
      <c r="I31" s="11">
        <f>H31*10+50</f>
        <v>85.9</v>
      </c>
      <c r="J31" s="30">
        <f>G31*0.15+I31*0.85</f>
        <v>83.515</v>
      </c>
      <c r="K31" s="27" t="s">
        <v>19</v>
      </c>
      <c r="L31" s="31"/>
      <c r="M31" s="32"/>
      <c r="N31" s="32"/>
      <c r="O31" s="32"/>
      <c r="P31" s="32"/>
    </row>
    <row r="32" spans="1:11" ht="15">
      <c r="A32" s="22"/>
      <c r="B32" s="22"/>
      <c r="C32" s="22"/>
      <c r="D32" s="22"/>
      <c r="E32" s="22"/>
      <c r="F32" s="22"/>
      <c r="G32" s="22"/>
      <c r="H32" s="22"/>
      <c r="I32" s="37"/>
      <c r="J32" s="37"/>
      <c r="K32" s="22"/>
    </row>
    <row r="33" spans="1:11" ht="19.5" customHeight="1">
      <c r="A33" s="23"/>
      <c r="B33" s="23"/>
      <c r="C33" s="23"/>
      <c r="D33" s="23"/>
      <c r="E33" s="23"/>
      <c r="F33" s="23"/>
      <c r="G33" s="23"/>
      <c r="H33" s="23"/>
      <c r="I33" s="38"/>
      <c r="J33" s="38"/>
      <c r="K33" s="23"/>
    </row>
    <row r="34" ht="15"/>
  </sheetData>
  <sheetProtection/>
  <mergeCells count="2">
    <mergeCell ref="A1:K1"/>
    <mergeCell ref="A27:K2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石榴-xxxx-</cp:lastModifiedBy>
  <dcterms:created xsi:type="dcterms:W3CDTF">2013-10-09T02:41:48Z</dcterms:created>
  <dcterms:modified xsi:type="dcterms:W3CDTF">2020-10-17T07:03:57Z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